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81801\Documents\"/>
    </mc:Choice>
  </mc:AlternateContent>
  <xr:revisionPtr revIDLastSave="0" documentId="13_ncr:1_{C8A72E58-FD1D-4BE1-B409-62C592146B17}" xr6:coauthVersionLast="47" xr6:coauthVersionMax="47" xr10:uidLastSave="{00000000-0000-0000-0000-000000000000}"/>
  <bookViews>
    <workbookView xWindow="-110" yWindow="-110" windowWidth="19420" windowHeight="10420" activeTab="2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<sst xmlns="http://schemas.openxmlformats.org/spreadsheetml/2006/main" count="63" uniqueCount="52">
  <si>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</si>
  <si>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</si>
  <si>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</si>
  <si>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</si>
  <si>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</si>
  <si>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</si>
  <si>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</si>
  <si>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</si>
  <si>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</si>
  <si>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</si>
  <si>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</si>
  <si>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</si>
  <si>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</si>
  <si>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</si>
  <si>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</si>
  <si>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</si>
  <si>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</si>
  <si>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</si>
  <si>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</si>
  <si>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</si>
  <si>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</si>
  <si>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</si>
  <si>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</si>
  <si>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</si>
  <si>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</si>
  <si>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</si>
  <si>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</si>
  <si>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</si>
  <si>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</si>
  <si>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</si>
  <si>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</si>
  <si>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</si>
  <si>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</si>
  <si>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</si>
  <si>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</si>
  <si>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</si>
  <si>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</si>
  <si>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</si>
  <si>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スクイーズの中のEBを見つける。上昇の可能性を考える。</t>
    <rPh sb="6" eb="7">
      <t>ナカ</t>
    </rPh>
    <rPh sb="11" eb="12">
      <t>ミ</t>
    </rPh>
    <rPh sb="16" eb="18">
      <t>ジョウショウ</t>
    </rPh>
    <rPh sb="19" eb="22">
      <t>カノウセイ</t>
    </rPh>
    <rPh sb="23" eb="24">
      <t>カンガ</t>
    </rPh>
    <phoneticPr fontId="1"/>
  </si>
  <si>
    <t>どこをエントリーポイントにするか課題。</t>
    <rPh sb="16" eb="18">
      <t>カダイ</t>
    </rPh>
    <phoneticPr fontId="1"/>
  </si>
  <si>
    <t>EBの確認。次のファーストストライクよりエントリーする。ストップはレジスタンスライン</t>
    <rPh sb="3" eb="5">
      <t>カクニン</t>
    </rPh>
    <rPh sb="6" eb="7">
      <t>ツギ</t>
    </rPh>
    <phoneticPr fontId="1"/>
  </si>
  <si>
    <t>EBの確認。次のPBでエントリーポイントひげしたにストップ、ヒボ38.2をターゲットにする。</t>
    <rPh sb="3" eb="5">
      <t>カクニン</t>
    </rPh>
    <rPh sb="6" eb="7">
      <t>ツギ</t>
    </rPh>
    <phoneticPr fontId="1"/>
  </si>
  <si>
    <t>EBの確認</t>
    <rPh sb="3" eb="5">
      <t>カクニン</t>
    </rPh>
    <phoneticPr fontId="1"/>
  </si>
  <si>
    <t>EBの確認。レジスタンスラインに2回タッチして下落Ebは、反転のサイン。</t>
    <rPh sb="3" eb="5">
      <t>カクニン</t>
    </rPh>
    <rPh sb="17" eb="18">
      <t>カイ</t>
    </rPh>
    <rPh sb="23" eb="25">
      <t>ゲラク</t>
    </rPh>
    <rPh sb="29" eb="31">
      <t>ハンテン</t>
    </rPh>
    <phoneticPr fontId="1"/>
  </si>
  <si>
    <t>トリプルトップ高値からEBで下落。サポートラインまで</t>
    <rPh sb="7" eb="9">
      <t>タカネ</t>
    </rPh>
    <rPh sb="14" eb="16">
      <t>ゲラク</t>
    </rPh>
    <phoneticPr fontId="1"/>
  </si>
  <si>
    <t>下落し反転</t>
    <rPh sb="0" eb="2">
      <t>ゲラク</t>
    </rPh>
    <rPh sb="3" eb="5">
      <t>ハンテン</t>
    </rPh>
    <phoneticPr fontId="1"/>
  </si>
  <si>
    <t>高値登り切ったところEBの確認。次のPBの勢いがなく下落予想できる。</t>
    <rPh sb="0" eb="2">
      <t>タカネ</t>
    </rPh>
    <rPh sb="2" eb="3">
      <t>ノボ</t>
    </rPh>
    <rPh sb="4" eb="5">
      <t>キ</t>
    </rPh>
    <rPh sb="13" eb="15">
      <t>カクニン</t>
    </rPh>
    <rPh sb="16" eb="17">
      <t>ツギ</t>
    </rPh>
    <rPh sb="21" eb="22">
      <t>イキオ</t>
    </rPh>
    <rPh sb="26" eb="28">
      <t>ゲラク</t>
    </rPh>
    <rPh sb="28" eb="30">
      <t>ヨソウ</t>
    </rPh>
    <phoneticPr fontId="1"/>
  </si>
  <si>
    <t>EBの確認。DXより反転サイン。</t>
    <rPh sb="3" eb="5">
      <t>カクニン</t>
    </rPh>
    <rPh sb="10" eb="12">
      <t>ハンテン</t>
    </rPh>
    <phoneticPr fontId="1"/>
  </si>
  <si>
    <t>スクイーズから下落インサイドバーで上昇。</t>
    <rPh sb="7" eb="9">
      <t>ゲラク</t>
    </rPh>
    <rPh sb="17" eb="19">
      <t>ジョウショウ</t>
    </rPh>
    <phoneticPr fontId="1"/>
  </si>
  <si>
    <t>トリプルトップから大陰線で下落。サポートラインよりさげ、次のサポートラインのPBで反転。上昇の可能性あり。</t>
    <rPh sb="9" eb="12">
      <t>ダイインセン</t>
    </rPh>
    <rPh sb="13" eb="15">
      <t>ゲラク</t>
    </rPh>
    <rPh sb="28" eb="29">
      <t>ツギ</t>
    </rPh>
    <rPh sb="41" eb="43">
      <t>ハンテン</t>
    </rPh>
    <rPh sb="44" eb="46">
      <t>ジョウショウ</t>
    </rPh>
    <rPh sb="47" eb="50">
      <t>カノウセイ</t>
    </rPh>
    <phoneticPr fontId="1"/>
  </si>
  <si>
    <t>EBを確認できると相場の方向性が決まる。バンドウォークでのPB.EBは、10M.20Mに戻る。そこからどちらに動くか見極める。</t>
    <rPh sb="3" eb="5">
      <t>カクニン</t>
    </rPh>
    <rPh sb="9" eb="11">
      <t>ソウバ</t>
    </rPh>
    <rPh sb="12" eb="15">
      <t>ホウコウセイ</t>
    </rPh>
    <rPh sb="16" eb="17">
      <t>キ</t>
    </rPh>
    <rPh sb="44" eb="45">
      <t>モド</t>
    </rPh>
    <rPh sb="55" eb="56">
      <t>ウゴ</t>
    </rPh>
    <rPh sb="58" eb="60">
      <t>ミキワ</t>
    </rPh>
    <phoneticPr fontId="1"/>
  </si>
  <si>
    <t>切り戻しに注意。レジ、サポラインなど線を引いてみると見えてくる。基本に忠実に検証してみると方向性がわかってくる。</t>
    <rPh sb="0" eb="1">
      <t>キ</t>
    </rPh>
    <rPh sb="2" eb="3">
      <t>モド</t>
    </rPh>
    <rPh sb="5" eb="7">
      <t>チュウイ</t>
    </rPh>
    <rPh sb="18" eb="19">
      <t>セン</t>
    </rPh>
    <rPh sb="20" eb="21">
      <t>ヒ</t>
    </rPh>
    <rPh sb="26" eb="27">
      <t>ミ</t>
    </rPh>
    <rPh sb="32" eb="34">
      <t>キホン</t>
    </rPh>
    <rPh sb="35" eb="37">
      <t>チュウジツ</t>
    </rPh>
    <rPh sb="38" eb="40">
      <t>ケンショウ</t>
    </rPh>
    <rPh sb="45" eb="48">
      <t>ホウコウセイ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</si>
</sst>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0" fillId="0" borderId="0" xfId="2" applyAlignment="1">
      <alignment vertical="center"/>
    </xf>
    <xf numFmtId="0" fontId="0" fillId="0" borderId="0" xfId="0" applyAlignment="1">
      <alignment vertical="center"/>
    </xf>
    <xf numFmtId="0" fontId="10" fillId="0" borderId="0" xfId="2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top" wrapText="1"/>
    </xf>
    <xf numFmtId="0" fontId="10" fillId="0" borderId="0" xfId="2" applyAlignment="1">
      <alignment wrapText="1"/>
    </xf>
    <xf numFmtId="0" fontId="0" fillId="0" borderId="0" xfId="0" applyAlignment="1">
      <alignment wrapText="1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0</xdr:row>
      <xdr:rowOff>31751</xdr:rowOff>
    </xdr:from>
    <xdr:to>
      <xdr:col>18</xdr:col>
      <xdr:colOff>512162</xdr:colOff>
      <xdr:row>32</xdr:row>
      <xdr:rowOff>127001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11EDBF66-F212-4202-84D0-8BC77DCB2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51"/>
          <a:ext cx="11473850" cy="5683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103187</xdr:rowOff>
    </xdr:from>
    <xdr:to>
      <xdr:col>18</xdr:col>
      <xdr:colOff>579437</xdr:colOff>
      <xdr:row>63</xdr:row>
      <xdr:rowOff>21450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A257FA3A-2125-4FF1-ABE3-1B281BAA8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91187"/>
          <a:ext cx="11541125" cy="53316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55563</xdr:rowOff>
    </xdr:from>
    <xdr:to>
      <xdr:col>19</xdr:col>
      <xdr:colOff>17699</xdr:colOff>
      <xdr:row>96</xdr:row>
      <xdr:rowOff>119063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728C667B-796F-48DC-87E7-5336FA347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882313"/>
          <a:ext cx="11598512" cy="6000750"/>
        </a:xfrm>
        <a:prstGeom prst="rect">
          <a:avLst/>
        </a:prstGeom>
      </xdr:spPr>
    </xdr:pic>
    <xdr:clientData/>
  </xdr:twoCellAnchor>
  <xdr:twoCellAnchor editAs="oneCell">
    <xdr:from>
      <xdr:col>0</xdr:col>
      <xdr:colOff>7938</xdr:colOff>
      <xdr:row>130</xdr:row>
      <xdr:rowOff>55562</xdr:rowOff>
    </xdr:from>
    <xdr:to>
      <xdr:col>19</xdr:col>
      <xdr:colOff>18664</xdr:colOff>
      <xdr:row>165</xdr:row>
      <xdr:rowOff>39688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82D82EA6-A139-40A5-A580-DA49F1802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8" y="22756812"/>
          <a:ext cx="11591539" cy="609600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164</xdr:row>
      <xdr:rowOff>127000</xdr:rowOff>
    </xdr:from>
    <xdr:to>
      <xdr:col>18</xdr:col>
      <xdr:colOff>595313</xdr:colOff>
      <xdr:row>194</xdr:row>
      <xdr:rowOff>105447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67B8EE4E-325F-4FA5-99BC-18688166F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8765500"/>
          <a:ext cx="11557000" cy="521719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96</xdr:row>
      <xdr:rowOff>55563</xdr:rowOff>
    </xdr:from>
    <xdr:to>
      <xdr:col>19</xdr:col>
      <xdr:colOff>15876</xdr:colOff>
      <xdr:row>130</xdr:row>
      <xdr:rowOff>31751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A7D65DBA-0884-4ECC-922C-8432846D9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813" y="16819563"/>
          <a:ext cx="11572876" cy="5913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150813</xdr:rowOff>
    </xdr:from>
    <xdr:to>
      <xdr:col>18</xdr:col>
      <xdr:colOff>565784</xdr:colOff>
      <xdr:row>228</xdr:row>
      <xdr:rowOff>166688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CE70A5DE-332C-4253-9333-22605F558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4028063"/>
          <a:ext cx="11527472" cy="595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158750</xdr:rowOff>
    </xdr:from>
    <xdr:to>
      <xdr:col>18</xdr:col>
      <xdr:colOff>595312</xdr:colOff>
      <xdr:row>263</xdr:row>
      <xdr:rowOff>155390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D6440119-292E-4E82-8E59-A06D322EE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9973250"/>
          <a:ext cx="11557000" cy="61085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18</xdr:col>
      <xdr:colOff>492125</xdr:colOff>
      <xdr:row>298</xdr:row>
      <xdr:rowOff>128036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81C6FA13-998D-418F-85DB-032B41201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6101000"/>
          <a:ext cx="11453813" cy="6065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1</xdr:rowOff>
    </xdr:from>
    <xdr:to>
      <xdr:col>18</xdr:col>
      <xdr:colOff>584922</xdr:colOff>
      <xdr:row>331</xdr:row>
      <xdr:rowOff>134939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A3145725-7099-4007-B1CD-D00A7D128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2212876"/>
          <a:ext cx="11546610" cy="57229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E11" sqref="E11"/>
    </sheetView>
  </sheetViews>
  <sheetFormatPr defaultRowHeight="18" x14ac:dyDescent="0.55000000000000004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 x14ac:dyDescent="0.55000000000000004">
      <c r="A1" s="1" t="s">
        <v>7</v>
      </c>
      <c r="C1" t="s">
        <v>9</v>
      </c>
    </row>
    <row r="2" spans="1:18" x14ac:dyDescent="0.55000000000000004">
      <c r="A2" s="1" t="s">
        <v>8</v>
      </c>
      <c r="C2" t="s">
        <v>24</v>
      </c>
    </row>
    <row r="3" spans="1:18" x14ac:dyDescent="0.55000000000000004">
      <c r="A3" s="1" t="s">
        <v>11</v>
      </c>
      <c r="C3" s="29">
        <v>100000</v>
      </c>
    </row>
    <row r="4" spans="1:18" x14ac:dyDescent="0.55000000000000004">
      <c r="A4" s="1" t="s">
        <v>12</v>
      </c>
      <c r="C4" s="29" t="s">
        <v>14</v>
      </c>
    </row>
    <row r="5" spans="1:18" ht="18.5" thickBot="1" x14ac:dyDescent="0.6">
      <c r="A5" s="1" t="s">
        <v>13</v>
      </c>
      <c r="C5" s="29" t="s">
        <v>36</v>
      </c>
    </row>
    <row r="6" spans="1:18" ht="18.5" thickBot="1" x14ac:dyDescent="0.6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4" t="s">
        <v>3</v>
      </c>
      <c r="H6" s="85"/>
      <c r="I6" s="91"/>
      <c r="J6" s="84" t="s">
        <v>25</v>
      </c>
      <c r="K6" s="85"/>
      <c r="L6" s="91"/>
      <c r="M6" s="84" t="s">
        <v>26</v>
      </c>
      <c r="N6" s="85"/>
      <c r="O6" s="91"/>
    </row>
    <row r="7" spans="1:18" ht="18.5" thickBot="1" x14ac:dyDescent="0.6">
      <c r="A7" s="27"/>
      <c r="B7" s="27" t="s">
        <v>2</v>
      </c>
      <c r="C7" s="64" t="s">
        <v>31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5" thickBot="1" x14ac:dyDescent="0.6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25</v>
      </c>
      <c r="K8" s="89"/>
      <c r="L8" s="90"/>
      <c r="M8" s="88"/>
      <c r="N8" s="89"/>
      <c r="O8" s="90"/>
    </row>
    <row r="9" spans="1:18" x14ac:dyDescent="0.55000000000000004">
      <c r="A9" s="9">
        <v>1</v>
      </c>
      <c r="B9" s="23"/>
      <c r="C9" s="50"/>
      <c r="D9" s="54"/>
      <c r="E9" s="55"/>
      <c r="F9" s="56"/>
      <c r="G9" s="22" t="str">
        <f>IF(D9="","",G8+M9)</f>
        <v/>
      </c>
      <c r="H9" s="22" t="str">
        <f t="shared" ref="H9" si="0">IF(E9="","",H8+N9)</f>
        <v/>
      </c>
      <c r="I9" s="22" t="str">
        <f t="shared" ref="I9" si="1">IF(F9="","",I8+O9)</f>
        <v/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 t="str">
        <f>IF(D9="","",J9*D9)</f>
        <v/>
      </c>
      <c r="N9" s="42" t="str">
        <f>IF(E9="","",K9*E9)</f>
        <v/>
      </c>
      <c r="O9" s="43" t="str">
        <f>IF(F9="","",L9*F9)</f>
        <v/>
      </c>
      <c r="P9" s="40"/>
      <c r="Q9" s="40"/>
      <c r="R9" s="40"/>
    </row>
    <row r="10" spans="1:18" x14ac:dyDescent="0.55000000000000004">
      <c r="A10" s="9">
        <v>2</v>
      </c>
      <c r="B10" s="5"/>
      <c r="C10" s="47"/>
      <c r="D10" s="57"/>
      <c r="E10" s="58"/>
      <c r="F10" s="59"/>
      <c r="G10" s="22" t="str">
        <f t="shared" ref="G10:G42" si="2">IF(D10="","",G9+M10)</f>
        <v/>
      </c>
      <c r="H10" s="22" t="str">
        <f t="shared" ref="H10:H42" si="3">IF(E10="","",H9+N10)</f>
        <v/>
      </c>
      <c r="I10" s="22" t="str">
        <f t="shared" ref="I10:I42" si="4">IF(F10="","",I9+O10)</f>
        <v/>
      </c>
      <c r="J10" s="44" t="str">
        <f t="shared" ref="J10:J12" si="5">IF(G9="","",G9*0.03)</f>
        <v/>
      </c>
      <c r="K10" s="45" t="str">
        <f t="shared" ref="K10:K12" si="6">IF(H9="","",H9*0.03)</f>
        <v/>
      </c>
      <c r="L10" s="46" t="str">
        <f t="shared" ref="L10:L12" si="7">IF(I9="","",I9*0.03)</f>
        <v/>
      </c>
      <c r="M10" s="44" t="str">
        <f t="shared" ref="M10:M12" si="8">IF(D10="","",J10*D10)</f>
        <v/>
      </c>
      <c r="N10" s="45" t="str">
        <f t="shared" ref="N10:N12" si="9">IF(E10="","",K10*E10)</f>
        <v/>
      </c>
      <c r="O10" s="46" t="str">
        <f t="shared" ref="O10:O12" si="10">IF(F10="","",L10*F10)</f>
        <v/>
      </c>
      <c r="P10" s="40"/>
      <c r="Q10" s="40"/>
      <c r="R10" s="40"/>
    </row>
    <row r="11" spans="1:18" x14ac:dyDescent="0.55000000000000004">
      <c r="A11" s="9">
        <v>3</v>
      </c>
      <c r="B11" s="5"/>
      <c r="C11" s="47"/>
      <c r="D11" s="57"/>
      <c r="E11" s="58"/>
      <c r="F11" s="80"/>
      <c r="G11" s="22" t="str">
        <f t="shared" si="2"/>
        <v/>
      </c>
      <c r="H11" s="22" t="str">
        <f t="shared" si="3"/>
        <v/>
      </c>
      <c r="I11" s="22" t="str">
        <f t="shared" si="4"/>
        <v/>
      </c>
      <c r="J11" s="44" t="str">
        <f t="shared" si="5"/>
        <v/>
      </c>
      <c r="K11" s="45" t="str">
        <f t="shared" si="6"/>
        <v/>
      </c>
      <c r="L11" s="46" t="str">
        <f t="shared" si="7"/>
        <v/>
      </c>
      <c r="M11" s="44" t="str">
        <f t="shared" si="8"/>
        <v/>
      </c>
      <c r="N11" s="45" t="str">
        <f t="shared" si="9"/>
        <v/>
      </c>
      <c r="O11" s="46" t="str">
        <f t="shared" si="10"/>
        <v/>
      </c>
      <c r="P11" s="40"/>
      <c r="Q11" s="40"/>
      <c r="R11" s="40"/>
    </row>
    <row r="12" spans="1:18" x14ac:dyDescent="0.55000000000000004">
      <c r="A12" s="9">
        <v>4</v>
      </c>
      <c r="B12" s="5"/>
      <c r="C12" s="47"/>
      <c r="D12" s="57"/>
      <c r="E12" s="58"/>
      <c r="F12" s="59"/>
      <c r="G12" s="22" t="str">
        <f t="shared" si="2"/>
        <v/>
      </c>
      <c r="H12" s="22" t="str">
        <f t="shared" si="3"/>
        <v/>
      </c>
      <c r="I12" s="22" t="str">
        <f t="shared" si="4"/>
        <v/>
      </c>
      <c r="J12" s="44" t="str">
        <f t="shared" si="5"/>
        <v/>
      </c>
      <c r="K12" s="45" t="str">
        <f t="shared" si="6"/>
        <v/>
      </c>
      <c r="L12" s="46" t="str">
        <f t="shared" si="7"/>
        <v/>
      </c>
      <c r="M12" s="44" t="str">
        <f t="shared" si="8"/>
        <v/>
      </c>
      <c r="N12" s="45" t="str">
        <f t="shared" si="9"/>
        <v/>
      </c>
      <c r="O12" s="46" t="str">
        <f t="shared" si="10"/>
        <v/>
      </c>
      <c r="P12" s="40"/>
      <c r="Q12" s="40"/>
      <c r="R12" s="40"/>
    </row>
    <row r="13" spans="1:18" x14ac:dyDescent="0.55000000000000004">
      <c r="A13" s="9">
        <v>5</v>
      </c>
      <c r="B13" s="5"/>
      <c r="C13" s="47"/>
      <c r="D13" s="57"/>
      <c r="E13" s="58"/>
      <c r="F13" s="80"/>
      <c r="G13" s="22" t="str">
        <f t="shared" si="2"/>
        <v/>
      </c>
      <c r="H13" s="22" t="str">
        <f t="shared" si="3"/>
        <v/>
      </c>
      <c r="I13" s="22" t="str">
        <f t="shared" si="4"/>
        <v/>
      </c>
      <c r="J13" s="44" t="str">
        <f t="shared" ref="J13:J58" si="11">IF(G12="","",G12*0.03)</f>
        <v/>
      </c>
      <c r="K13" s="45" t="str">
        <f t="shared" ref="K13:K58" si="12">IF(H12="","",H12*0.03)</f>
        <v/>
      </c>
      <c r="L13" s="46" t="str">
        <f t="shared" ref="L13:L58" si="13">IF(I12="","",I12*0.03)</f>
        <v/>
      </c>
      <c r="M13" s="44" t="str">
        <f t="shared" ref="M13:M58" si="14">IF(D13="","",J13*D13)</f>
        <v/>
      </c>
      <c r="N13" s="45" t="str">
        <f t="shared" ref="N13:N58" si="15">IF(E13="","",K13*E13)</f>
        <v/>
      </c>
      <c r="O13" s="46" t="str">
        <f t="shared" ref="O13:O58" si="16">IF(F13="","",L13*F13)</f>
        <v/>
      </c>
      <c r="P13" s="40"/>
      <c r="Q13" s="40"/>
      <c r="R13" s="40"/>
    </row>
    <row r="14" spans="1:18" x14ac:dyDescent="0.55000000000000004">
      <c r="A14" s="9">
        <v>6</v>
      </c>
      <c r="B14" s="5"/>
      <c r="C14" s="47"/>
      <c r="D14" s="57"/>
      <c r="E14" s="58"/>
      <c r="F14" s="59"/>
      <c r="G14" s="22" t="str">
        <f t="shared" si="2"/>
        <v/>
      </c>
      <c r="H14" s="22" t="str">
        <f t="shared" si="3"/>
        <v/>
      </c>
      <c r="I14" s="22" t="str">
        <f t="shared" si="4"/>
        <v/>
      </c>
      <c r="J14" s="44" t="str">
        <f t="shared" si="11"/>
        <v/>
      </c>
      <c r="K14" s="45" t="str">
        <f t="shared" si="12"/>
        <v/>
      </c>
      <c r="L14" s="46" t="str">
        <f t="shared" si="13"/>
        <v/>
      </c>
      <c r="M14" s="44" t="str">
        <f t="shared" si="14"/>
        <v/>
      </c>
      <c r="N14" s="45" t="str">
        <f t="shared" si="15"/>
        <v/>
      </c>
      <c r="O14" s="46" t="str">
        <f t="shared" si="16"/>
        <v/>
      </c>
      <c r="P14" s="40"/>
      <c r="Q14" s="40"/>
      <c r="R14" s="40"/>
    </row>
    <row r="15" spans="1:18" x14ac:dyDescent="0.55000000000000004">
      <c r="A15" s="9">
        <v>7</v>
      </c>
      <c r="B15" s="5"/>
      <c r="C15" s="47"/>
      <c r="D15" s="57"/>
      <c r="E15" s="58"/>
      <c r="F15" s="59"/>
      <c r="G15" s="22" t="str">
        <f t="shared" si="2"/>
        <v/>
      </c>
      <c r="H15" s="22" t="str">
        <f t="shared" si="3"/>
        <v/>
      </c>
      <c r="I15" s="22" t="str">
        <f t="shared" si="4"/>
        <v/>
      </c>
      <c r="J15" s="44" t="str">
        <f t="shared" si="11"/>
        <v/>
      </c>
      <c r="K15" s="45" t="str">
        <f t="shared" si="12"/>
        <v/>
      </c>
      <c r="L15" s="46" t="str">
        <f t="shared" si="13"/>
        <v/>
      </c>
      <c r="M15" s="44" t="str">
        <f t="shared" si="14"/>
        <v/>
      </c>
      <c r="N15" s="45" t="str">
        <f t="shared" si="15"/>
        <v/>
      </c>
      <c r="O15" s="46" t="str">
        <f t="shared" si="16"/>
        <v/>
      </c>
      <c r="P15" s="40"/>
      <c r="Q15" s="40"/>
      <c r="R15" s="40"/>
    </row>
    <row r="16" spans="1:18" x14ac:dyDescent="0.55000000000000004">
      <c r="A16" s="9">
        <v>8</v>
      </c>
      <c r="B16" s="5"/>
      <c r="C16" s="47"/>
      <c r="D16" s="57"/>
      <c r="E16" s="58"/>
      <c r="F16" s="59"/>
      <c r="G16" s="22" t="str">
        <f t="shared" si="2"/>
        <v/>
      </c>
      <c r="H16" s="22" t="str">
        <f t="shared" si="3"/>
        <v/>
      </c>
      <c r="I16" s="22" t="str">
        <f t="shared" si="4"/>
        <v/>
      </c>
      <c r="J16" s="44" t="str">
        <f t="shared" si="11"/>
        <v/>
      </c>
      <c r="K16" s="45" t="str">
        <f t="shared" si="12"/>
        <v/>
      </c>
      <c r="L16" s="46" t="str">
        <f t="shared" si="13"/>
        <v/>
      </c>
      <c r="M16" s="44" t="str">
        <f t="shared" si="14"/>
        <v/>
      </c>
      <c r="N16" s="45" t="str">
        <f t="shared" si="15"/>
        <v/>
      </c>
      <c r="O16" s="46" t="str">
        <f t="shared" si="16"/>
        <v/>
      </c>
      <c r="P16" s="40"/>
      <c r="Q16" s="40"/>
      <c r="R16" s="40"/>
    </row>
    <row r="17" spans="1:18" x14ac:dyDescent="0.55000000000000004">
      <c r="A17" s="9">
        <v>9</v>
      </c>
      <c r="B17" s="5"/>
      <c r="C17" s="47"/>
      <c r="D17" s="57"/>
      <c r="E17" s="58"/>
      <c r="F17" s="59"/>
      <c r="G17" s="22" t="str">
        <f t="shared" si="2"/>
        <v/>
      </c>
      <c r="H17" s="22" t="str">
        <f t="shared" si="3"/>
        <v/>
      </c>
      <c r="I17" s="22" t="str">
        <f t="shared" si="4"/>
        <v/>
      </c>
      <c r="J17" s="44" t="str">
        <f t="shared" si="11"/>
        <v/>
      </c>
      <c r="K17" s="45" t="str">
        <f t="shared" si="12"/>
        <v/>
      </c>
      <c r="L17" s="46" t="str">
        <f t="shared" si="13"/>
        <v/>
      </c>
      <c r="M17" s="44" t="str">
        <f t="shared" si="14"/>
        <v/>
      </c>
      <c r="N17" s="45" t="str">
        <f t="shared" si="15"/>
        <v/>
      </c>
      <c r="O17" s="46" t="str">
        <f t="shared" si="16"/>
        <v/>
      </c>
      <c r="P17" s="40"/>
      <c r="Q17" s="40"/>
      <c r="R17" s="40"/>
    </row>
    <row r="18" spans="1:18" x14ac:dyDescent="0.55000000000000004">
      <c r="A18" s="9">
        <v>10</v>
      </c>
      <c r="B18" s="5"/>
      <c r="C18" s="47"/>
      <c r="D18" s="57"/>
      <c r="E18" s="58"/>
      <c r="F18" s="59"/>
      <c r="G18" s="22" t="str">
        <f t="shared" si="2"/>
        <v/>
      </c>
      <c r="H18" s="22" t="str">
        <f t="shared" si="3"/>
        <v/>
      </c>
      <c r="I18" s="22" t="str">
        <f t="shared" si="4"/>
        <v/>
      </c>
      <c r="J18" s="44" t="str">
        <f t="shared" si="11"/>
        <v/>
      </c>
      <c r="K18" s="45" t="str">
        <f t="shared" si="12"/>
        <v/>
      </c>
      <c r="L18" s="46" t="str">
        <f t="shared" si="13"/>
        <v/>
      </c>
      <c r="M18" s="44" t="str">
        <f t="shared" si="14"/>
        <v/>
      </c>
      <c r="N18" s="45" t="str">
        <f t="shared" si="15"/>
        <v/>
      </c>
      <c r="O18" s="46" t="str">
        <f t="shared" si="16"/>
        <v/>
      </c>
      <c r="P18" s="40"/>
      <c r="Q18" s="40"/>
      <c r="R18" s="40"/>
    </row>
    <row r="19" spans="1:18" x14ac:dyDescent="0.55000000000000004">
      <c r="A19" s="9">
        <v>11</v>
      </c>
      <c r="B19" s="5"/>
      <c r="C19" s="47"/>
      <c r="D19" s="57"/>
      <c r="E19" s="58"/>
      <c r="F19" s="59"/>
      <c r="G19" s="22" t="str">
        <f t="shared" si="2"/>
        <v/>
      </c>
      <c r="H19" s="22" t="str">
        <f t="shared" si="3"/>
        <v/>
      </c>
      <c r="I19" s="22" t="str">
        <f t="shared" si="4"/>
        <v/>
      </c>
      <c r="J19" s="44" t="str">
        <f t="shared" si="11"/>
        <v/>
      </c>
      <c r="K19" s="45" t="str">
        <f t="shared" si="12"/>
        <v/>
      </c>
      <c r="L19" s="46" t="str">
        <f t="shared" si="13"/>
        <v/>
      </c>
      <c r="M19" s="44" t="str">
        <f t="shared" si="14"/>
        <v/>
      </c>
      <c r="N19" s="45" t="str">
        <f t="shared" si="15"/>
        <v/>
      </c>
      <c r="O19" s="46" t="str">
        <f t="shared" si="16"/>
        <v/>
      </c>
      <c r="P19" s="40"/>
      <c r="Q19" s="40"/>
      <c r="R19" s="40"/>
    </row>
    <row r="20" spans="1:18" x14ac:dyDescent="0.55000000000000004">
      <c r="A20" s="9">
        <v>12</v>
      </c>
      <c r="B20" s="5"/>
      <c r="C20" s="47"/>
      <c r="D20" s="57"/>
      <c r="E20" s="58"/>
      <c r="F20" s="59"/>
      <c r="G20" s="22" t="str">
        <f t="shared" si="2"/>
        <v/>
      </c>
      <c r="H20" s="22" t="str">
        <f t="shared" si="3"/>
        <v/>
      </c>
      <c r="I20" s="22" t="str">
        <f t="shared" si="4"/>
        <v/>
      </c>
      <c r="J20" s="44" t="str">
        <f t="shared" si="11"/>
        <v/>
      </c>
      <c r="K20" s="45" t="str">
        <f t="shared" si="12"/>
        <v/>
      </c>
      <c r="L20" s="46" t="str">
        <f t="shared" si="13"/>
        <v/>
      </c>
      <c r="M20" s="44" t="str">
        <f t="shared" si="14"/>
        <v/>
      </c>
      <c r="N20" s="45" t="str">
        <f t="shared" si="15"/>
        <v/>
      </c>
      <c r="O20" s="46" t="str">
        <f t="shared" si="16"/>
        <v/>
      </c>
      <c r="P20" s="40"/>
      <c r="Q20" s="40"/>
      <c r="R20" s="40"/>
    </row>
    <row r="21" spans="1:18" x14ac:dyDescent="0.55000000000000004">
      <c r="A21" s="9">
        <v>13</v>
      </c>
      <c r="B21" s="5"/>
      <c r="C21" s="47"/>
      <c r="D21" s="57"/>
      <c r="E21" s="58"/>
      <c r="F21" s="59"/>
      <c r="G21" s="22" t="str">
        <f t="shared" si="2"/>
        <v/>
      </c>
      <c r="H21" s="22" t="str">
        <f t="shared" si="3"/>
        <v/>
      </c>
      <c r="I21" s="22" t="str">
        <f t="shared" si="4"/>
        <v/>
      </c>
      <c r="J21" s="44" t="str">
        <f t="shared" si="11"/>
        <v/>
      </c>
      <c r="K21" s="45" t="str">
        <f t="shared" si="12"/>
        <v/>
      </c>
      <c r="L21" s="46" t="str">
        <f t="shared" si="13"/>
        <v/>
      </c>
      <c r="M21" s="44" t="str">
        <f t="shared" si="14"/>
        <v/>
      </c>
      <c r="N21" s="45" t="str">
        <f t="shared" si="15"/>
        <v/>
      </c>
      <c r="O21" s="46" t="str">
        <f t="shared" si="16"/>
        <v/>
      </c>
      <c r="P21" s="40"/>
      <c r="Q21" s="40"/>
      <c r="R21" s="40"/>
    </row>
    <row r="22" spans="1:18" x14ac:dyDescent="0.55000000000000004">
      <c r="A22" s="9">
        <v>14</v>
      </c>
      <c r="B22" s="5"/>
      <c r="C22" s="47"/>
      <c r="D22" s="57"/>
      <c r="E22" s="58"/>
      <c r="F22" s="59"/>
      <c r="G22" s="22" t="str">
        <f t="shared" si="2"/>
        <v/>
      </c>
      <c r="H22" s="22" t="str">
        <f t="shared" si="3"/>
        <v/>
      </c>
      <c r="I22" s="22" t="str">
        <f t="shared" si="4"/>
        <v/>
      </c>
      <c r="J22" s="44" t="str">
        <f t="shared" si="11"/>
        <v/>
      </c>
      <c r="K22" s="45" t="str">
        <f t="shared" si="12"/>
        <v/>
      </c>
      <c r="L22" s="46" t="str">
        <f t="shared" si="13"/>
        <v/>
      </c>
      <c r="M22" s="44" t="str">
        <f t="shared" si="14"/>
        <v/>
      </c>
      <c r="N22" s="45" t="str">
        <f t="shared" si="15"/>
        <v/>
      </c>
      <c r="O22" s="46" t="str">
        <f t="shared" si="16"/>
        <v/>
      </c>
      <c r="P22" s="40"/>
      <c r="Q22" s="40"/>
      <c r="R22" s="40"/>
    </row>
    <row r="23" spans="1:18" x14ac:dyDescent="0.55000000000000004">
      <c r="A23" s="9">
        <v>15</v>
      </c>
      <c r="B23" s="5"/>
      <c r="C23" s="47"/>
      <c r="D23" s="57"/>
      <c r="E23" s="58"/>
      <c r="F23" s="80"/>
      <c r="G23" s="22" t="str">
        <f t="shared" si="2"/>
        <v/>
      </c>
      <c r="H23" s="22" t="str">
        <f t="shared" si="3"/>
        <v/>
      </c>
      <c r="I23" s="22" t="str">
        <f t="shared" si="4"/>
        <v/>
      </c>
      <c r="J23" s="44" t="str">
        <f t="shared" si="11"/>
        <v/>
      </c>
      <c r="K23" s="45" t="str">
        <f t="shared" si="12"/>
        <v/>
      </c>
      <c r="L23" s="46" t="str">
        <f t="shared" si="13"/>
        <v/>
      </c>
      <c r="M23" s="44" t="str">
        <f t="shared" si="14"/>
        <v/>
      </c>
      <c r="N23" s="45" t="str">
        <f t="shared" si="15"/>
        <v/>
      </c>
      <c r="O23" s="46" t="str">
        <f t="shared" si="16"/>
        <v/>
      </c>
      <c r="P23" s="40"/>
      <c r="Q23" s="40"/>
      <c r="R23" s="40"/>
    </row>
    <row r="24" spans="1:18" x14ac:dyDescent="0.55000000000000004">
      <c r="A24" s="9">
        <v>16</v>
      </c>
      <c r="B24" s="5"/>
      <c r="C24" s="47"/>
      <c r="D24" s="57"/>
      <c r="E24" s="58"/>
      <c r="F24" s="59"/>
      <c r="G24" s="22" t="str">
        <f t="shared" si="2"/>
        <v/>
      </c>
      <c r="H24" s="22" t="str">
        <f t="shared" si="3"/>
        <v/>
      </c>
      <c r="I24" s="22" t="str">
        <f t="shared" si="4"/>
        <v/>
      </c>
      <c r="J24" s="44" t="str">
        <f t="shared" si="11"/>
        <v/>
      </c>
      <c r="K24" s="45" t="str">
        <f t="shared" si="12"/>
        <v/>
      </c>
      <c r="L24" s="46" t="str">
        <f t="shared" si="13"/>
        <v/>
      </c>
      <c r="M24" s="44" t="str">
        <f t="shared" si="14"/>
        <v/>
      </c>
      <c r="N24" s="45" t="str">
        <f t="shared" si="15"/>
        <v/>
      </c>
      <c r="O24" s="46" t="str">
        <f t="shared" si="16"/>
        <v/>
      </c>
      <c r="P24" s="40"/>
      <c r="Q24" s="40"/>
      <c r="R24" s="40"/>
    </row>
    <row r="25" spans="1:18" x14ac:dyDescent="0.55000000000000004">
      <c r="A25" s="9">
        <v>17</v>
      </c>
      <c r="B25" s="5"/>
      <c r="C25" s="47"/>
      <c r="D25" s="57"/>
      <c r="E25" s="58"/>
      <c r="F25" s="59"/>
      <c r="G25" s="22" t="str">
        <f t="shared" si="2"/>
        <v/>
      </c>
      <c r="H25" s="22" t="str">
        <f t="shared" si="3"/>
        <v/>
      </c>
      <c r="I25" s="22" t="str">
        <f t="shared" si="4"/>
        <v/>
      </c>
      <c r="J25" s="44" t="str">
        <f t="shared" si="11"/>
        <v/>
      </c>
      <c r="K25" s="45" t="str">
        <f t="shared" si="12"/>
        <v/>
      </c>
      <c r="L25" s="46" t="str">
        <f t="shared" si="13"/>
        <v/>
      </c>
      <c r="M25" s="44" t="str">
        <f t="shared" si="14"/>
        <v/>
      </c>
      <c r="N25" s="45" t="str">
        <f t="shared" si="15"/>
        <v/>
      </c>
      <c r="O25" s="46" t="str">
        <f t="shared" si="16"/>
        <v/>
      </c>
      <c r="P25" s="40"/>
      <c r="Q25" s="40"/>
      <c r="R25" s="40"/>
    </row>
    <row r="26" spans="1:18" x14ac:dyDescent="0.55000000000000004">
      <c r="A26" s="9">
        <v>18</v>
      </c>
      <c r="B26" s="5"/>
      <c r="C26" s="47"/>
      <c r="D26" s="57"/>
      <c r="E26" s="58"/>
      <c r="F26" s="59"/>
      <c r="G26" s="22" t="str">
        <f t="shared" si="2"/>
        <v/>
      </c>
      <c r="H26" s="22" t="str">
        <f t="shared" si="3"/>
        <v/>
      </c>
      <c r="I26" s="22" t="str">
        <f t="shared" si="4"/>
        <v/>
      </c>
      <c r="J26" s="44" t="str">
        <f t="shared" si="11"/>
        <v/>
      </c>
      <c r="K26" s="45" t="str">
        <f t="shared" si="12"/>
        <v/>
      </c>
      <c r="L26" s="46" t="str">
        <f t="shared" si="13"/>
        <v/>
      </c>
      <c r="M26" s="44" t="str">
        <f t="shared" si="14"/>
        <v/>
      </c>
      <c r="N26" s="45" t="str">
        <f t="shared" si="15"/>
        <v/>
      </c>
      <c r="O26" s="46" t="str">
        <f t="shared" si="16"/>
        <v/>
      </c>
      <c r="P26" s="40"/>
      <c r="Q26" s="40"/>
      <c r="R26" s="40"/>
    </row>
    <row r="27" spans="1:18" x14ac:dyDescent="0.55000000000000004">
      <c r="A27" s="9">
        <v>19</v>
      </c>
      <c r="B27" s="5"/>
      <c r="C27" s="47"/>
      <c r="D27" s="57"/>
      <c r="E27" s="58"/>
      <c r="F27" s="59"/>
      <c r="G27" s="22" t="str">
        <f t="shared" si="2"/>
        <v/>
      </c>
      <c r="H27" s="22" t="str">
        <f t="shared" si="3"/>
        <v/>
      </c>
      <c r="I27" s="22" t="str">
        <f t="shared" si="4"/>
        <v/>
      </c>
      <c r="J27" s="44" t="str">
        <f t="shared" si="11"/>
        <v/>
      </c>
      <c r="K27" s="45" t="str">
        <f t="shared" si="12"/>
        <v/>
      </c>
      <c r="L27" s="46" t="str">
        <f t="shared" si="13"/>
        <v/>
      </c>
      <c r="M27" s="44" t="str">
        <f t="shared" si="14"/>
        <v/>
      </c>
      <c r="N27" s="45" t="str">
        <f t="shared" si="15"/>
        <v/>
      </c>
      <c r="O27" s="46" t="str">
        <f t="shared" si="16"/>
        <v/>
      </c>
      <c r="P27" s="40"/>
      <c r="Q27" s="40"/>
      <c r="R27" s="40"/>
    </row>
    <row r="28" spans="1:18" x14ac:dyDescent="0.55000000000000004">
      <c r="A28" s="9">
        <v>20</v>
      </c>
      <c r="B28" s="5"/>
      <c r="C28" s="47"/>
      <c r="D28" s="57"/>
      <c r="E28" s="58"/>
      <c r="F28" s="59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4" t="str">
        <f t="shared" si="11"/>
        <v/>
      </c>
      <c r="K28" s="45" t="str">
        <f t="shared" si="12"/>
        <v/>
      </c>
      <c r="L28" s="46" t="str">
        <f t="shared" si="13"/>
        <v/>
      </c>
      <c r="M28" s="44" t="str">
        <f t="shared" si="14"/>
        <v/>
      </c>
      <c r="N28" s="45" t="str">
        <f t="shared" si="15"/>
        <v/>
      </c>
      <c r="O28" s="46" t="str">
        <f t="shared" si="16"/>
        <v/>
      </c>
      <c r="P28" s="40"/>
      <c r="Q28" s="40"/>
      <c r="R28" s="40"/>
    </row>
    <row r="29" spans="1:18" x14ac:dyDescent="0.55000000000000004">
      <c r="A29" s="9">
        <v>21</v>
      </c>
      <c r="B29" s="5"/>
      <c r="C29" s="47"/>
      <c r="D29" s="57"/>
      <c r="E29" s="58"/>
      <c r="F29" s="80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 t="str">
        <f t="shared" si="11"/>
        <v/>
      </c>
      <c r="K29" s="45" t="str">
        <f t="shared" si="12"/>
        <v/>
      </c>
      <c r="L29" s="46" t="str">
        <f t="shared" si="13"/>
        <v/>
      </c>
      <c r="M29" s="44" t="str">
        <f t="shared" si="14"/>
        <v/>
      </c>
      <c r="N29" s="45" t="str">
        <f t="shared" si="15"/>
        <v/>
      </c>
      <c r="O29" s="46" t="str">
        <f t="shared" si="16"/>
        <v/>
      </c>
      <c r="P29" s="40"/>
      <c r="Q29" s="40"/>
      <c r="R29" s="40"/>
    </row>
    <row r="30" spans="1:18" x14ac:dyDescent="0.55000000000000004">
      <c r="A30" s="9">
        <v>22</v>
      </c>
      <c r="B30" s="5"/>
      <c r="C30" s="47"/>
      <c r="D30" s="57"/>
      <c r="E30" s="58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11"/>
        <v/>
      </c>
      <c r="K30" s="45" t="str">
        <f t="shared" si="12"/>
        <v/>
      </c>
      <c r="L30" s="46" t="str">
        <f t="shared" si="13"/>
        <v/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 x14ac:dyDescent="0.55000000000000004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 x14ac:dyDescent="0.55000000000000004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 x14ac:dyDescent="0.55000000000000004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 x14ac:dyDescent="0.55000000000000004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 x14ac:dyDescent="0.55000000000000004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 x14ac:dyDescent="0.55000000000000004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 x14ac:dyDescent="0.55000000000000004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 x14ac:dyDescent="0.55000000000000004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 x14ac:dyDescent="0.55000000000000004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 x14ac:dyDescent="0.55000000000000004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 x14ac:dyDescent="0.55000000000000004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 x14ac:dyDescent="0.55000000000000004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 x14ac:dyDescent="0.55000000000000004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55000000000000004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55000000000000004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55000000000000004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55000000000000004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55000000000000004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 x14ac:dyDescent="0.55000000000000004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55000000000000004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55000000000000004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55000000000000004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55000000000000004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55000000000000004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55000000000000004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55000000000000004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55000000000000004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.5" thickBot="1" x14ac:dyDescent="0.6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.5" thickBot="1" x14ac:dyDescent="0.6">
      <c r="A59" s="9"/>
      <c r="B59" s="92" t="s">
        <v>5</v>
      </c>
      <c r="C59" s="93"/>
      <c r="D59" s="7">
        <f>COUNTIF(D9:D58,1.27)</f>
        <v>0</v>
      </c>
      <c r="E59" s="7">
        <f>COUNTIF(E9:E58,1.5)</f>
        <v>0</v>
      </c>
      <c r="F59" s="8">
        <f>COUNTIF(F9:F58,2)</f>
        <v>0</v>
      </c>
      <c r="G59" s="70">
        <f>M59+G8</f>
        <v>100000</v>
      </c>
      <c r="H59" s="71">
        <f>N59+H8</f>
        <v>100000</v>
      </c>
      <c r="I59" s="72">
        <f>O59+I8</f>
        <v>100000</v>
      </c>
      <c r="J59" s="67" t="s">
        <v>33</v>
      </c>
      <c r="K59" s="68">
        <f>B58-B9</f>
        <v>0</v>
      </c>
      <c r="L59" s="69" t="s">
        <v>34</v>
      </c>
      <c r="M59" s="81">
        <f>SUM(M9:M58)</f>
        <v>0</v>
      </c>
      <c r="N59" s="82">
        <f>SUM(N9:N58)</f>
        <v>0</v>
      </c>
      <c r="O59" s="83">
        <f>SUM(O9:O58)</f>
        <v>0</v>
      </c>
    </row>
    <row r="60" spans="1:15" ht="18.5" thickBot="1" x14ac:dyDescent="0.6">
      <c r="A60" s="9"/>
      <c r="B60" s="86" t="s">
        <v>6</v>
      </c>
      <c r="C60" s="87"/>
      <c r="D60" s="7">
        <f>COUNTIF(D9:D58,-1)</f>
        <v>0</v>
      </c>
      <c r="E60" s="7">
        <f>COUNTIF(E9:E58,-1)</f>
        <v>0</v>
      </c>
      <c r="F60" s="8">
        <f>COUNTIF(F9:F58,-1)</f>
        <v>0</v>
      </c>
      <c r="G60" s="84" t="s">
        <v>32</v>
      </c>
      <c r="H60" s="85"/>
      <c r="I60" s="91"/>
      <c r="J60" s="84" t="s">
        <v>35</v>
      </c>
      <c r="K60" s="85"/>
      <c r="L60" s="91"/>
      <c r="M60" s="9"/>
      <c r="N60" s="3"/>
      <c r="O60" s="4"/>
    </row>
    <row r="61" spans="1:15" ht="18.5" thickBot="1" x14ac:dyDescent="0.6">
      <c r="A61" s="9"/>
      <c r="B61" s="86" t="s">
        <v>37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</v>
      </c>
      <c r="H61" s="77">
        <f t="shared" ref="H61" si="21">H59/H8</f>
        <v>1</v>
      </c>
      <c r="I61" s="78">
        <f>I59/I8</f>
        <v>1</v>
      </c>
      <c r="J61" s="65" t="e">
        <f>(G61-100%)*30/K59</f>
        <v>#DIV/0!</v>
      </c>
      <c r="K61" s="65" t="e">
        <f>(H61-100%)*30/K59</f>
        <v>#DIV/0!</v>
      </c>
      <c r="L61" s="66" t="e">
        <f>(I61-100%)*30/K59</f>
        <v>#DIV/0!</v>
      </c>
      <c r="M61" s="10"/>
      <c r="N61" s="2"/>
      <c r="O61" s="11"/>
    </row>
    <row r="62" spans="1:15" ht="18.5" thickBot="1" x14ac:dyDescent="0.6">
      <c r="A62" s="3"/>
      <c r="B62" s="84" t="s">
        <v>4</v>
      </c>
      <c r="C62" s="85"/>
      <c r="D62" s="79" t="e">
        <f t="shared" ref="D62:E62" si="22">D59/(D59+D60+D61)</f>
        <v>#DIV/0!</v>
      </c>
      <c r="E62" s="74" t="e">
        <f t="shared" si="22"/>
        <v>#DIV/0!</v>
      </c>
      <c r="F62" s="75" t="e">
        <f>F59/(F59+F60+F61)</f>
        <v>#DIV/0!</v>
      </c>
    </row>
    <row r="64" spans="1:15" x14ac:dyDescent="0.55000000000000004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1:V321"/>
  <sheetViews>
    <sheetView topLeftCell="A262" zoomScale="80" zoomScaleNormal="80" workbookViewId="0">
      <selection activeCell="Y321" sqref="Y321"/>
    </sheetView>
  </sheetViews>
  <sheetFormatPr defaultColWidth="8.08203125" defaultRowHeight="14" x14ac:dyDescent="0.55000000000000004"/>
  <cols>
    <col min="1" max="1" width="6.58203125" style="53" customWidth="1"/>
    <col min="2" max="2" width="7.25" style="52" customWidth="1"/>
    <col min="3" max="256" width="8.08203125" style="52"/>
    <col min="257" max="257" width="6.58203125" style="52" customWidth="1"/>
    <col min="258" max="258" width="7.25" style="52" customWidth="1"/>
    <col min="259" max="512" width="8.08203125" style="52"/>
    <col min="513" max="513" width="6.58203125" style="52" customWidth="1"/>
    <col min="514" max="514" width="7.25" style="52" customWidth="1"/>
    <col min="515" max="768" width="8.08203125" style="52"/>
    <col min="769" max="769" width="6.58203125" style="52" customWidth="1"/>
    <col min="770" max="770" width="7.25" style="52" customWidth="1"/>
    <col min="771" max="1024" width="8.08203125" style="52"/>
    <col min="1025" max="1025" width="6.58203125" style="52" customWidth="1"/>
    <col min="1026" max="1026" width="7.25" style="52" customWidth="1"/>
    <col min="1027" max="1280" width="8.08203125" style="52"/>
    <col min="1281" max="1281" width="6.58203125" style="52" customWidth="1"/>
    <col min="1282" max="1282" width="7.25" style="52" customWidth="1"/>
    <col min="1283" max="1536" width="8.08203125" style="52"/>
    <col min="1537" max="1537" width="6.58203125" style="52" customWidth="1"/>
    <col min="1538" max="1538" width="7.25" style="52" customWidth="1"/>
    <col min="1539" max="1792" width="8.08203125" style="52"/>
    <col min="1793" max="1793" width="6.58203125" style="52" customWidth="1"/>
    <col min="1794" max="1794" width="7.25" style="52" customWidth="1"/>
    <col min="1795" max="2048" width="8.08203125" style="52"/>
    <col min="2049" max="2049" width="6.58203125" style="52" customWidth="1"/>
    <col min="2050" max="2050" width="7.25" style="52" customWidth="1"/>
    <col min="2051" max="2304" width="8.08203125" style="52"/>
    <col min="2305" max="2305" width="6.58203125" style="52" customWidth="1"/>
    <col min="2306" max="2306" width="7.25" style="52" customWidth="1"/>
    <col min="2307" max="2560" width="8.08203125" style="52"/>
    <col min="2561" max="2561" width="6.58203125" style="52" customWidth="1"/>
    <col min="2562" max="2562" width="7.25" style="52" customWidth="1"/>
    <col min="2563" max="2816" width="8.08203125" style="52"/>
    <col min="2817" max="2817" width="6.58203125" style="52" customWidth="1"/>
    <col min="2818" max="2818" width="7.25" style="52" customWidth="1"/>
    <col min="2819" max="3072" width="8.08203125" style="52"/>
    <col min="3073" max="3073" width="6.58203125" style="52" customWidth="1"/>
    <col min="3074" max="3074" width="7.25" style="52" customWidth="1"/>
    <col min="3075" max="3328" width="8.08203125" style="52"/>
    <col min="3329" max="3329" width="6.58203125" style="52" customWidth="1"/>
    <col min="3330" max="3330" width="7.25" style="52" customWidth="1"/>
    <col min="3331" max="3584" width="8.08203125" style="52"/>
    <col min="3585" max="3585" width="6.58203125" style="52" customWidth="1"/>
    <col min="3586" max="3586" width="7.25" style="52" customWidth="1"/>
    <col min="3587" max="3840" width="8.08203125" style="52"/>
    <col min="3841" max="3841" width="6.58203125" style="52" customWidth="1"/>
    <col min="3842" max="3842" width="7.25" style="52" customWidth="1"/>
    <col min="3843" max="4096" width="8.08203125" style="52"/>
    <col min="4097" max="4097" width="6.58203125" style="52" customWidth="1"/>
    <col min="4098" max="4098" width="7.25" style="52" customWidth="1"/>
    <col min="4099" max="4352" width="8.08203125" style="52"/>
    <col min="4353" max="4353" width="6.58203125" style="52" customWidth="1"/>
    <col min="4354" max="4354" width="7.25" style="52" customWidth="1"/>
    <col min="4355" max="4608" width="8.08203125" style="52"/>
    <col min="4609" max="4609" width="6.58203125" style="52" customWidth="1"/>
    <col min="4610" max="4610" width="7.25" style="52" customWidth="1"/>
    <col min="4611" max="4864" width="8.08203125" style="52"/>
    <col min="4865" max="4865" width="6.58203125" style="52" customWidth="1"/>
    <col min="4866" max="4866" width="7.25" style="52" customWidth="1"/>
    <col min="4867" max="5120" width="8.08203125" style="52"/>
    <col min="5121" max="5121" width="6.58203125" style="52" customWidth="1"/>
    <col min="5122" max="5122" width="7.25" style="52" customWidth="1"/>
    <col min="5123" max="5376" width="8.08203125" style="52"/>
    <col min="5377" max="5377" width="6.58203125" style="52" customWidth="1"/>
    <col min="5378" max="5378" width="7.25" style="52" customWidth="1"/>
    <col min="5379" max="5632" width="8.08203125" style="52"/>
    <col min="5633" max="5633" width="6.58203125" style="52" customWidth="1"/>
    <col min="5634" max="5634" width="7.25" style="52" customWidth="1"/>
    <col min="5635" max="5888" width="8.08203125" style="52"/>
    <col min="5889" max="5889" width="6.58203125" style="52" customWidth="1"/>
    <col min="5890" max="5890" width="7.25" style="52" customWidth="1"/>
    <col min="5891" max="6144" width="8.08203125" style="52"/>
    <col min="6145" max="6145" width="6.58203125" style="52" customWidth="1"/>
    <col min="6146" max="6146" width="7.25" style="52" customWidth="1"/>
    <col min="6147" max="6400" width="8.08203125" style="52"/>
    <col min="6401" max="6401" width="6.58203125" style="52" customWidth="1"/>
    <col min="6402" max="6402" width="7.25" style="52" customWidth="1"/>
    <col min="6403" max="6656" width="8.08203125" style="52"/>
    <col min="6657" max="6657" width="6.58203125" style="52" customWidth="1"/>
    <col min="6658" max="6658" width="7.25" style="52" customWidth="1"/>
    <col min="6659" max="6912" width="8.08203125" style="52"/>
    <col min="6913" max="6913" width="6.58203125" style="52" customWidth="1"/>
    <col min="6914" max="6914" width="7.25" style="52" customWidth="1"/>
    <col min="6915" max="7168" width="8.08203125" style="52"/>
    <col min="7169" max="7169" width="6.58203125" style="52" customWidth="1"/>
    <col min="7170" max="7170" width="7.25" style="52" customWidth="1"/>
    <col min="7171" max="7424" width="8.08203125" style="52"/>
    <col min="7425" max="7425" width="6.58203125" style="52" customWidth="1"/>
    <col min="7426" max="7426" width="7.25" style="52" customWidth="1"/>
    <col min="7427" max="7680" width="8.08203125" style="52"/>
    <col min="7681" max="7681" width="6.58203125" style="52" customWidth="1"/>
    <col min="7682" max="7682" width="7.25" style="52" customWidth="1"/>
    <col min="7683" max="7936" width="8.08203125" style="52"/>
    <col min="7937" max="7937" width="6.58203125" style="52" customWidth="1"/>
    <col min="7938" max="7938" width="7.25" style="52" customWidth="1"/>
    <col min="7939" max="8192" width="8.08203125" style="52"/>
    <col min="8193" max="8193" width="6.58203125" style="52" customWidth="1"/>
    <col min="8194" max="8194" width="7.25" style="52" customWidth="1"/>
    <col min="8195" max="8448" width="8.08203125" style="52"/>
    <col min="8449" max="8449" width="6.58203125" style="52" customWidth="1"/>
    <col min="8450" max="8450" width="7.25" style="52" customWidth="1"/>
    <col min="8451" max="8704" width="8.08203125" style="52"/>
    <col min="8705" max="8705" width="6.58203125" style="52" customWidth="1"/>
    <col min="8706" max="8706" width="7.25" style="52" customWidth="1"/>
    <col min="8707" max="8960" width="8.08203125" style="52"/>
    <col min="8961" max="8961" width="6.58203125" style="52" customWidth="1"/>
    <col min="8962" max="8962" width="7.25" style="52" customWidth="1"/>
    <col min="8963" max="9216" width="8.08203125" style="52"/>
    <col min="9217" max="9217" width="6.58203125" style="52" customWidth="1"/>
    <col min="9218" max="9218" width="7.25" style="52" customWidth="1"/>
    <col min="9219" max="9472" width="8.08203125" style="52"/>
    <col min="9473" max="9473" width="6.58203125" style="52" customWidth="1"/>
    <col min="9474" max="9474" width="7.25" style="52" customWidth="1"/>
    <col min="9475" max="9728" width="8.08203125" style="52"/>
    <col min="9729" max="9729" width="6.58203125" style="52" customWidth="1"/>
    <col min="9730" max="9730" width="7.25" style="52" customWidth="1"/>
    <col min="9731" max="9984" width="8.08203125" style="52"/>
    <col min="9985" max="9985" width="6.58203125" style="52" customWidth="1"/>
    <col min="9986" max="9986" width="7.25" style="52" customWidth="1"/>
    <col min="9987" max="10240" width="8.08203125" style="52"/>
    <col min="10241" max="10241" width="6.58203125" style="52" customWidth="1"/>
    <col min="10242" max="10242" width="7.25" style="52" customWidth="1"/>
    <col min="10243" max="10496" width="8.08203125" style="52"/>
    <col min="10497" max="10497" width="6.58203125" style="52" customWidth="1"/>
    <col min="10498" max="10498" width="7.25" style="52" customWidth="1"/>
    <col min="10499" max="10752" width="8.08203125" style="52"/>
    <col min="10753" max="10753" width="6.58203125" style="52" customWidth="1"/>
    <col min="10754" max="10754" width="7.25" style="52" customWidth="1"/>
    <col min="10755" max="11008" width="8.08203125" style="52"/>
    <col min="11009" max="11009" width="6.58203125" style="52" customWidth="1"/>
    <col min="11010" max="11010" width="7.25" style="52" customWidth="1"/>
    <col min="11011" max="11264" width="8.08203125" style="52"/>
    <col min="11265" max="11265" width="6.58203125" style="52" customWidth="1"/>
    <col min="11266" max="11266" width="7.25" style="52" customWidth="1"/>
    <col min="11267" max="11520" width="8.08203125" style="52"/>
    <col min="11521" max="11521" width="6.58203125" style="52" customWidth="1"/>
    <col min="11522" max="11522" width="7.25" style="52" customWidth="1"/>
    <col min="11523" max="11776" width="8.08203125" style="52"/>
    <col min="11777" max="11777" width="6.58203125" style="52" customWidth="1"/>
    <col min="11778" max="11778" width="7.25" style="52" customWidth="1"/>
    <col min="11779" max="12032" width="8.08203125" style="52"/>
    <col min="12033" max="12033" width="6.58203125" style="52" customWidth="1"/>
    <col min="12034" max="12034" width="7.25" style="52" customWidth="1"/>
    <col min="12035" max="12288" width="8.08203125" style="52"/>
    <col min="12289" max="12289" width="6.58203125" style="52" customWidth="1"/>
    <col min="12290" max="12290" width="7.25" style="52" customWidth="1"/>
    <col min="12291" max="12544" width="8.08203125" style="52"/>
    <col min="12545" max="12545" width="6.58203125" style="52" customWidth="1"/>
    <col min="12546" max="12546" width="7.25" style="52" customWidth="1"/>
    <col min="12547" max="12800" width="8.08203125" style="52"/>
    <col min="12801" max="12801" width="6.58203125" style="52" customWidth="1"/>
    <col min="12802" max="12802" width="7.25" style="52" customWidth="1"/>
    <col min="12803" max="13056" width="8.08203125" style="52"/>
    <col min="13057" max="13057" width="6.58203125" style="52" customWidth="1"/>
    <col min="13058" max="13058" width="7.25" style="52" customWidth="1"/>
    <col min="13059" max="13312" width="8.08203125" style="52"/>
    <col min="13313" max="13313" width="6.58203125" style="52" customWidth="1"/>
    <col min="13314" max="13314" width="7.25" style="52" customWidth="1"/>
    <col min="13315" max="13568" width="8.08203125" style="52"/>
    <col min="13569" max="13569" width="6.58203125" style="52" customWidth="1"/>
    <col min="13570" max="13570" width="7.25" style="52" customWidth="1"/>
    <col min="13571" max="13824" width="8.08203125" style="52"/>
    <col min="13825" max="13825" width="6.58203125" style="52" customWidth="1"/>
    <col min="13826" max="13826" width="7.25" style="52" customWidth="1"/>
    <col min="13827" max="14080" width="8.08203125" style="52"/>
    <col min="14081" max="14081" width="6.58203125" style="52" customWidth="1"/>
    <col min="14082" max="14082" width="7.25" style="52" customWidth="1"/>
    <col min="14083" max="14336" width="8.08203125" style="52"/>
    <col min="14337" max="14337" width="6.58203125" style="52" customWidth="1"/>
    <col min="14338" max="14338" width="7.25" style="52" customWidth="1"/>
    <col min="14339" max="14592" width="8.08203125" style="52"/>
    <col min="14593" max="14593" width="6.58203125" style="52" customWidth="1"/>
    <col min="14594" max="14594" width="7.25" style="52" customWidth="1"/>
    <col min="14595" max="14848" width="8.08203125" style="52"/>
    <col min="14849" max="14849" width="6.58203125" style="52" customWidth="1"/>
    <col min="14850" max="14850" width="7.25" style="52" customWidth="1"/>
    <col min="14851" max="15104" width="8.08203125" style="52"/>
    <col min="15105" max="15105" width="6.58203125" style="52" customWidth="1"/>
    <col min="15106" max="15106" width="7.25" style="52" customWidth="1"/>
    <col min="15107" max="15360" width="8.08203125" style="52"/>
    <col min="15361" max="15361" width="6.58203125" style="52" customWidth="1"/>
    <col min="15362" max="15362" width="7.25" style="52" customWidth="1"/>
    <col min="15363" max="15616" width="8.08203125" style="52"/>
    <col min="15617" max="15617" width="6.58203125" style="52" customWidth="1"/>
    <col min="15618" max="15618" width="7.25" style="52" customWidth="1"/>
    <col min="15619" max="15872" width="8.08203125" style="52"/>
    <col min="15873" max="15873" width="6.58203125" style="52" customWidth="1"/>
    <col min="15874" max="15874" width="7.25" style="52" customWidth="1"/>
    <col min="15875" max="16128" width="8.08203125" style="52"/>
    <col min="16129" max="16129" width="6.58203125" style="52" customWidth="1"/>
    <col min="16130" max="16130" width="7.25" style="52" customWidth="1"/>
    <col min="16131" max="16384" width="8.08203125" style="52"/>
  </cols>
  <sheetData>
    <row r="11" spans="20:21" x14ac:dyDescent="0.55000000000000004">
      <c r="T11" s="100" t="s">
        <v>38</v>
      </c>
      <c r="U11" s="101"/>
    </row>
    <row r="12" spans="20:21" x14ac:dyDescent="0.55000000000000004">
      <c r="T12" s="101"/>
      <c r="U12" s="101"/>
    </row>
    <row r="13" spans="20:21" x14ac:dyDescent="0.55000000000000004">
      <c r="T13" s="101"/>
      <c r="U13" s="101"/>
    </row>
    <row r="14" spans="20:21" x14ac:dyDescent="0.55000000000000004">
      <c r="T14" s="101"/>
      <c r="U14" s="101"/>
    </row>
    <row r="15" spans="20:21" x14ac:dyDescent="0.55000000000000004">
      <c r="T15" s="101"/>
      <c r="U15" s="101"/>
    </row>
    <row r="16" spans="20:21" x14ac:dyDescent="0.55000000000000004">
      <c r="T16" s="101"/>
      <c r="U16" s="101"/>
    </row>
    <row r="17" spans="20:21" x14ac:dyDescent="0.55000000000000004">
      <c r="T17" s="101"/>
      <c r="U17" s="101"/>
    </row>
    <row r="18" spans="20:21" x14ac:dyDescent="0.55000000000000004">
      <c r="T18" s="101"/>
      <c r="U18" s="101"/>
    </row>
    <row r="19" spans="20:21" x14ac:dyDescent="0.55000000000000004">
      <c r="T19" s="101"/>
      <c r="U19" s="101"/>
    </row>
    <row r="20" spans="20:21" x14ac:dyDescent="0.55000000000000004">
      <c r="T20" s="101"/>
      <c r="U20" s="101"/>
    </row>
    <row r="21" spans="20:21" x14ac:dyDescent="0.55000000000000004">
      <c r="T21" s="101"/>
      <c r="U21" s="101"/>
    </row>
    <row r="22" spans="20:21" x14ac:dyDescent="0.55000000000000004">
      <c r="T22" s="101"/>
      <c r="U22" s="101"/>
    </row>
    <row r="23" spans="20:21" x14ac:dyDescent="0.55000000000000004">
      <c r="T23" s="101"/>
      <c r="U23" s="101"/>
    </row>
    <row r="25" spans="20:21" x14ac:dyDescent="0.55000000000000004">
      <c r="T25" s="52" t="s">
        <v>39</v>
      </c>
    </row>
    <row r="35" spans="20:21" x14ac:dyDescent="0.55000000000000004">
      <c r="T35" s="96" t="s">
        <v>40</v>
      </c>
      <c r="U35" s="102"/>
    </row>
    <row r="36" spans="20:21" x14ac:dyDescent="0.55000000000000004">
      <c r="T36" s="102"/>
      <c r="U36" s="102"/>
    </row>
    <row r="37" spans="20:21" x14ac:dyDescent="0.55000000000000004">
      <c r="T37" s="102"/>
      <c r="U37" s="102"/>
    </row>
    <row r="38" spans="20:21" x14ac:dyDescent="0.55000000000000004">
      <c r="T38" s="102"/>
      <c r="U38" s="102"/>
    </row>
    <row r="39" spans="20:21" x14ac:dyDescent="0.55000000000000004">
      <c r="T39" s="102"/>
      <c r="U39" s="102"/>
    </row>
    <row r="40" spans="20:21" x14ac:dyDescent="0.55000000000000004">
      <c r="T40" s="102"/>
      <c r="U40" s="102"/>
    </row>
    <row r="41" spans="20:21" x14ac:dyDescent="0.55000000000000004">
      <c r="T41" s="102"/>
      <c r="U41" s="102"/>
    </row>
    <row r="42" spans="20:21" x14ac:dyDescent="0.55000000000000004">
      <c r="T42" s="102"/>
      <c r="U42" s="102"/>
    </row>
    <row r="43" spans="20:21" x14ac:dyDescent="0.55000000000000004">
      <c r="T43" s="102"/>
      <c r="U43" s="102"/>
    </row>
    <row r="44" spans="20:21" x14ac:dyDescent="0.55000000000000004">
      <c r="T44" s="102"/>
      <c r="U44" s="102"/>
    </row>
    <row r="45" spans="20:21" x14ac:dyDescent="0.55000000000000004">
      <c r="T45" s="102"/>
      <c r="U45" s="102"/>
    </row>
    <row r="46" spans="20:21" x14ac:dyDescent="0.55000000000000004">
      <c r="T46" s="102"/>
      <c r="U46" s="102"/>
    </row>
    <row r="47" spans="20:21" x14ac:dyDescent="0.55000000000000004">
      <c r="T47" s="102"/>
      <c r="U47" s="102"/>
    </row>
    <row r="48" spans="20:21" x14ac:dyDescent="0.55000000000000004">
      <c r="T48" s="102"/>
      <c r="U48" s="102"/>
    </row>
    <row r="49" spans="20:21" x14ac:dyDescent="0.55000000000000004">
      <c r="T49" s="102"/>
      <c r="U49" s="102"/>
    </row>
    <row r="50" spans="20:21" x14ac:dyDescent="0.55000000000000004">
      <c r="T50" s="102"/>
      <c r="U50" s="102"/>
    </row>
    <row r="70" spans="20:21" x14ac:dyDescent="0.55000000000000004">
      <c r="T70" s="96" t="s">
        <v>41</v>
      </c>
      <c r="U70" s="102"/>
    </row>
    <row r="71" spans="20:21" x14ac:dyDescent="0.55000000000000004">
      <c r="T71" s="102"/>
      <c r="U71" s="102"/>
    </row>
    <row r="72" spans="20:21" x14ac:dyDescent="0.55000000000000004">
      <c r="T72" s="102"/>
      <c r="U72" s="102"/>
    </row>
    <row r="73" spans="20:21" x14ac:dyDescent="0.55000000000000004">
      <c r="T73" s="102"/>
      <c r="U73" s="102"/>
    </row>
    <row r="74" spans="20:21" x14ac:dyDescent="0.55000000000000004">
      <c r="T74" s="102"/>
      <c r="U74" s="102"/>
    </row>
    <row r="75" spans="20:21" x14ac:dyDescent="0.55000000000000004">
      <c r="T75" s="102"/>
      <c r="U75" s="102"/>
    </row>
    <row r="76" spans="20:21" x14ac:dyDescent="0.55000000000000004">
      <c r="T76" s="102"/>
      <c r="U76" s="102"/>
    </row>
    <row r="77" spans="20:21" x14ac:dyDescent="0.55000000000000004">
      <c r="T77" s="102"/>
      <c r="U77" s="102"/>
    </row>
    <row r="78" spans="20:21" x14ac:dyDescent="0.55000000000000004">
      <c r="T78" s="102"/>
      <c r="U78" s="102"/>
    </row>
    <row r="79" spans="20:21" x14ac:dyDescent="0.55000000000000004">
      <c r="T79" s="102"/>
      <c r="U79" s="102"/>
    </row>
    <row r="80" spans="20:21" x14ac:dyDescent="0.55000000000000004">
      <c r="T80" s="102"/>
      <c r="U80" s="102"/>
    </row>
    <row r="103" spans="20:22" x14ac:dyDescent="0.55000000000000004">
      <c r="T103" s="98" t="s">
        <v>42</v>
      </c>
      <c r="U103" s="99"/>
      <c r="V103" s="99"/>
    </row>
    <row r="104" spans="20:22" x14ac:dyDescent="0.55000000000000004">
      <c r="T104" s="99"/>
      <c r="U104" s="99"/>
      <c r="V104" s="99"/>
    </row>
    <row r="105" spans="20:22" x14ac:dyDescent="0.55000000000000004">
      <c r="T105" s="99"/>
      <c r="U105" s="99"/>
      <c r="V105" s="99"/>
    </row>
    <row r="106" spans="20:22" x14ac:dyDescent="0.55000000000000004">
      <c r="T106" s="99"/>
      <c r="U106" s="99"/>
      <c r="V106" s="99"/>
    </row>
    <row r="107" spans="20:22" x14ac:dyDescent="0.55000000000000004">
      <c r="T107" s="99"/>
      <c r="U107" s="99"/>
      <c r="V107" s="99"/>
    </row>
    <row r="108" spans="20:22" x14ac:dyDescent="0.55000000000000004">
      <c r="T108" s="99"/>
      <c r="U108" s="99"/>
      <c r="V108" s="99"/>
    </row>
    <row r="109" spans="20:22" x14ac:dyDescent="0.55000000000000004">
      <c r="T109" s="99"/>
      <c r="U109" s="99"/>
      <c r="V109" s="99"/>
    </row>
    <row r="110" spans="20:22" x14ac:dyDescent="0.55000000000000004">
      <c r="T110" s="99"/>
      <c r="U110" s="99"/>
      <c r="V110" s="99"/>
    </row>
    <row r="111" spans="20:22" x14ac:dyDescent="0.55000000000000004">
      <c r="T111" s="99"/>
      <c r="U111" s="99"/>
      <c r="V111" s="99"/>
    </row>
    <row r="112" spans="20:22" x14ac:dyDescent="0.55000000000000004">
      <c r="T112" s="99"/>
      <c r="U112" s="99"/>
      <c r="V112" s="99"/>
    </row>
    <row r="113" spans="20:22" x14ac:dyDescent="0.55000000000000004">
      <c r="T113" s="99"/>
      <c r="U113" s="99"/>
      <c r="V113" s="99"/>
    </row>
    <row r="114" spans="20:22" x14ac:dyDescent="0.55000000000000004">
      <c r="T114" s="99"/>
      <c r="U114" s="99"/>
      <c r="V114" s="99"/>
    </row>
    <row r="115" spans="20:22" x14ac:dyDescent="0.55000000000000004">
      <c r="T115" s="99"/>
      <c r="U115" s="99"/>
      <c r="V115" s="99"/>
    </row>
    <row r="116" spans="20:22" x14ac:dyDescent="0.55000000000000004">
      <c r="T116" s="99"/>
      <c r="U116" s="99"/>
      <c r="V116" s="99"/>
    </row>
    <row r="117" spans="20:22" x14ac:dyDescent="0.55000000000000004">
      <c r="T117" s="99"/>
      <c r="U117" s="99"/>
      <c r="V117" s="99"/>
    </row>
    <row r="118" spans="20:22" x14ac:dyDescent="0.55000000000000004">
      <c r="T118" s="99"/>
      <c r="U118" s="99"/>
      <c r="V118" s="99"/>
    </row>
    <row r="147" spans="20:21" x14ac:dyDescent="0.55000000000000004">
      <c r="T147" s="96" t="s">
        <v>43</v>
      </c>
      <c r="U147" s="102"/>
    </row>
    <row r="148" spans="20:21" x14ac:dyDescent="0.55000000000000004">
      <c r="T148" s="102"/>
      <c r="U148" s="102"/>
    </row>
    <row r="149" spans="20:21" x14ac:dyDescent="0.55000000000000004">
      <c r="T149" s="102"/>
      <c r="U149" s="102"/>
    </row>
    <row r="150" spans="20:21" x14ac:dyDescent="0.55000000000000004">
      <c r="T150" s="102"/>
      <c r="U150" s="102"/>
    </row>
    <row r="151" spans="20:21" x14ac:dyDescent="0.55000000000000004">
      <c r="T151" s="102"/>
      <c r="U151" s="102"/>
    </row>
    <row r="152" spans="20:21" x14ac:dyDescent="0.55000000000000004">
      <c r="T152" s="102"/>
      <c r="U152" s="102"/>
    </row>
    <row r="153" spans="20:21" x14ac:dyDescent="0.55000000000000004">
      <c r="T153" s="102"/>
      <c r="U153" s="102"/>
    </row>
    <row r="154" spans="20:21" x14ac:dyDescent="0.55000000000000004">
      <c r="T154" s="102"/>
      <c r="U154" s="102"/>
    </row>
    <row r="155" spans="20:21" x14ac:dyDescent="0.55000000000000004">
      <c r="T155" s="102"/>
      <c r="U155" s="102"/>
    </row>
    <row r="156" spans="20:21" x14ac:dyDescent="0.55000000000000004">
      <c r="T156" s="102"/>
      <c r="U156" s="102"/>
    </row>
    <row r="171" spans="20:21" x14ac:dyDescent="0.55000000000000004">
      <c r="T171" s="103" t="s">
        <v>44</v>
      </c>
      <c r="U171" s="104"/>
    </row>
    <row r="172" spans="20:21" x14ac:dyDescent="0.55000000000000004">
      <c r="T172" s="104"/>
      <c r="U172" s="104"/>
    </row>
    <row r="173" spans="20:21" x14ac:dyDescent="0.55000000000000004">
      <c r="T173" s="104"/>
      <c r="U173" s="104"/>
    </row>
    <row r="174" spans="20:21" x14ac:dyDescent="0.55000000000000004">
      <c r="T174" s="104"/>
      <c r="U174" s="104"/>
    </row>
    <row r="175" spans="20:21" x14ac:dyDescent="0.55000000000000004">
      <c r="T175" s="104"/>
      <c r="U175" s="104"/>
    </row>
    <row r="176" spans="20:21" x14ac:dyDescent="0.55000000000000004">
      <c r="T176" s="104"/>
      <c r="U176" s="104"/>
    </row>
    <row r="177" spans="20:21" x14ac:dyDescent="0.55000000000000004">
      <c r="T177" s="104"/>
      <c r="U177" s="104"/>
    </row>
    <row r="178" spans="20:21" x14ac:dyDescent="0.55000000000000004">
      <c r="T178" s="104"/>
      <c r="U178" s="104"/>
    </row>
    <row r="179" spans="20:21" x14ac:dyDescent="0.55000000000000004">
      <c r="T179" s="104"/>
      <c r="U179" s="104"/>
    </row>
    <row r="180" spans="20:21" x14ac:dyDescent="0.55000000000000004">
      <c r="T180" s="104"/>
      <c r="U180" s="104"/>
    </row>
    <row r="181" spans="20:21" x14ac:dyDescent="0.55000000000000004">
      <c r="T181" s="104"/>
      <c r="U181" s="104"/>
    </row>
    <row r="182" spans="20:21" x14ac:dyDescent="0.55000000000000004">
      <c r="T182" s="104"/>
      <c r="U182" s="104"/>
    </row>
    <row r="183" spans="20:21" x14ac:dyDescent="0.55000000000000004">
      <c r="T183" s="104"/>
      <c r="U183" s="104"/>
    </row>
    <row r="184" spans="20:21" x14ac:dyDescent="0.55000000000000004">
      <c r="T184" s="52" t="s">
        <v>45</v>
      </c>
    </row>
    <row r="204" spans="20:21" x14ac:dyDescent="0.55000000000000004">
      <c r="T204" s="96" t="s">
        <v>46</v>
      </c>
      <c r="U204" s="102"/>
    </row>
    <row r="205" spans="20:21" x14ac:dyDescent="0.55000000000000004">
      <c r="T205" s="102"/>
      <c r="U205" s="102"/>
    </row>
    <row r="206" spans="20:21" x14ac:dyDescent="0.55000000000000004">
      <c r="T206" s="102"/>
      <c r="U206" s="102"/>
    </row>
    <row r="207" spans="20:21" x14ac:dyDescent="0.55000000000000004">
      <c r="T207" s="102"/>
      <c r="U207" s="102"/>
    </row>
    <row r="208" spans="20:21" x14ac:dyDescent="0.55000000000000004">
      <c r="T208" s="102"/>
      <c r="U208" s="102"/>
    </row>
    <row r="209" spans="20:21" x14ac:dyDescent="0.55000000000000004">
      <c r="T209" s="102"/>
      <c r="U209" s="102"/>
    </row>
    <row r="210" spans="20:21" x14ac:dyDescent="0.55000000000000004">
      <c r="T210" s="102"/>
      <c r="U210" s="102"/>
    </row>
    <row r="211" spans="20:21" x14ac:dyDescent="0.55000000000000004">
      <c r="T211" s="102"/>
      <c r="U211" s="102"/>
    </row>
    <row r="212" spans="20:21" x14ac:dyDescent="0.55000000000000004">
      <c r="T212" s="102"/>
      <c r="U212" s="102"/>
    </row>
    <row r="213" spans="20:21" x14ac:dyDescent="0.55000000000000004">
      <c r="T213" s="102"/>
      <c r="U213" s="102"/>
    </row>
    <row r="214" spans="20:21" x14ac:dyDescent="0.55000000000000004">
      <c r="T214" s="102"/>
      <c r="U214" s="102"/>
    </row>
    <row r="215" spans="20:21" x14ac:dyDescent="0.55000000000000004">
      <c r="T215" s="102"/>
      <c r="U215" s="102"/>
    </row>
    <row r="240" spans="20:21" x14ac:dyDescent="0.55000000000000004">
      <c r="T240" s="96" t="s">
        <v>47</v>
      </c>
      <c r="U240" s="102"/>
    </row>
    <row r="241" spans="20:21" x14ac:dyDescent="0.55000000000000004">
      <c r="T241" s="102"/>
      <c r="U241" s="102"/>
    </row>
    <row r="242" spans="20:21" x14ac:dyDescent="0.55000000000000004">
      <c r="T242" s="102"/>
      <c r="U242" s="102"/>
    </row>
    <row r="243" spans="20:21" x14ac:dyDescent="0.55000000000000004">
      <c r="T243" s="102"/>
      <c r="U243" s="102"/>
    </row>
    <row r="244" spans="20:21" x14ac:dyDescent="0.55000000000000004">
      <c r="T244" s="102"/>
      <c r="U244" s="102"/>
    </row>
    <row r="245" spans="20:21" x14ac:dyDescent="0.55000000000000004">
      <c r="T245" s="102"/>
      <c r="U245" s="102"/>
    </row>
    <row r="246" spans="20:21" x14ac:dyDescent="0.55000000000000004">
      <c r="T246" s="102"/>
      <c r="U246" s="102"/>
    </row>
    <row r="247" spans="20:21" x14ac:dyDescent="0.55000000000000004">
      <c r="T247" s="102"/>
      <c r="U247" s="102"/>
    </row>
    <row r="248" spans="20:21" x14ac:dyDescent="0.55000000000000004">
      <c r="T248" s="102"/>
      <c r="U248" s="102"/>
    </row>
    <row r="249" spans="20:21" x14ac:dyDescent="0.55000000000000004">
      <c r="T249" s="102"/>
      <c r="U249" s="102"/>
    </row>
    <row r="271" spans="20:20" x14ac:dyDescent="0.55000000000000004">
      <c r="T271" s="52" t="s">
        <v>48</v>
      </c>
    </row>
    <row r="308" spans="20:21" x14ac:dyDescent="0.55000000000000004">
      <c r="T308" s="96" t="s">
        <v>49</v>
      </c>
      <c r="U308" s="102"/>
    </row>
    <row r="309" spans="20:21" x14ac:dyDescent="0.55000000000000004">
      <c r="T309" s="102"/>
      <c r="U309" s="102"/>
    </row>
    <row r="310" spans="20:21" x14ac:dyDescent="0.55000000000000004">
      <c r="T310" s="102"/>
      <c r="U310" s="102"/>
    </row>
    <row r="311" spans="20:21" x14ac:dyDescent="0.55000000000000004">
      <c r="T311" s="102"/>
      <c r="U311" s="102"/>
    </row>
    <row r="312" spans="20:21" x14ac:dyDescent="0.55000000000000004">
      <c r="T312" s="102"/>
      <c r="U312" s="102"/>
    </row>
    <row r="313" spans="20:21" x14ac:dyDescent="0.55000000000000004">
      <c r="T313" s="102"/>
      <c r="U313" s="102"/>
    </row>
    <row r="314" spans="20:21" x14ac:dyDescent="0.55000000000000004">
      <c r="T314" s="102"/>
      <c r="U314" s="102"/>
    </row>
    <row r="315" spans="20:21" x14ac:dyDescent="0.55000000000000004">
      <c r="T315" s="102"/>
      <c r="U315" s="102"/>
    </row>
    <row r="316" spans="20:21" x14ac:dyDescent="0.55000000000000004">
      <c r="T316" s="102"/>
      <c r="U316" s="102"/>
    </row>
    <row r="317" spans="20:21" x14ac:dyDescent="0.55000000000000004">
      <c r="T317" s="102"/>
      <c r="U317" s="102"/>
    </row>
    <row r="318" spans="20:21" x14ac:dyDescent="0.55000000000000004">
      <c r="T318" s="102"/>
      <c r="U318" s="102"/>
    </row>
    <row r="319" spans="20:21" x14ac:dyDescent="0.55000000000000004">
      <c r="T319" s="102"/>
      <c r="U319" s="102"/>
    </row>
    <row r="320" spans="20:21" x14ac:dyDescent="0.55000000000000004">
      <c r="T320" s="102"/>
      <c r="U320" s="102"/>
    </row>
    <row r="321" spans="20:21" x14ac:dyDescent="0.55000000000000004">
      <c r="T321" s="102"/>
      <c r="U321" s="102"/>
    </row>
  </sheetData>
  <mergeCells count="9">
    <mergeCell ref="T204:U215"/>
    <mergeCell ref="T240:U249"/>
    <mergeCell ref="T308:U321"/>
    <mergeCell ref="T11:U23"/>
    <mergeCell ref="T35:U50"/>
    <mergeCell ref="T70:U80"/>
    <mergeCell ref="T103:V118"/>
    <mergeCell ref="T147:U156"/>
    <mergeCell ref="T171:U183"/>
  </mergeCells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tabSelected="1" zoomScale="145" zoomScaleSheetLayoutView="100" workbookViewId="0">
      <selection activeCell="K13" sqref="K13"/>
    </sheetView>
  </sheetViews>
  <sheetFormatPr defaultColWidth="8.08203125" defaultRowHeight="13" x14ac:dyDescent="0.55000000000000004"/>
  <cols>
    <col min="1" max="16384" width="8.08203125" style="52"/>
  </cols>
  <sheetData>
    <row r="1" spans="1:10" x14ac:dyDescent="0.55000000000000004">
      <c r="A1" s="52" t="s">
        <v>28</v>
      </c>
    </row>
    <row r="2" spans="1:10" x14ac:dyDescent="0.55000000000000004">
      <c r="A2" s="94" t="s">
        <v>50</v>
      </c>
      <c r="B2" s="95"/>
      <c r="C2" s="95"/>
      <c r="D2" s="95"/>
      <c r="E2" s="95"/>
      <c r="F2" s="95"/>
      <c r="G2" s="95"/>
      <c r="H2" s="95"/>
      <c r="I2" s="95"/>
      <c r="J2" s="95"/>
    </row>
    <row r="3" spans="1:10" x14ac:dyDescent="0.55000000000000004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 x14ac:dyDescent="0.55000000000000004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 x14ac:dyDescent="0.55000000000000004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x14ac:dyDescent="0.55000000000000004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 x14ac:dyDescent="0.55000000000000004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 x14ac:dyDescent="0.55000000000000004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 x14ac:dyDescent="0.55000000000000004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 x14ac:dyDescent="0.55000000000000004">
      <c r="A11" s="52" t="s">
        <v>29</v>
      </c>
    </row>
    <row r="12" spans="1:10" x14ac:dyDescent="0.55000000000000004">
      <c r="A12" s="96" t="s">
        <v>51</v>
      </c>
      <c r="B12" s="97"/>
      <c r="C12" s="97"/>
      <c r="D12" s="97"/>
      <c r="E12" s="97"/>
      <c r="F12" s="97"/>
      <c r="G12" s="97"/>
      <c r="H12" s="97"/>
      <c r="I12" s="97"/>
      <c r="J12" s="97"/>
    </row>
    <row r="13" spans="1:10" x14ac:dyDescent="0.55000000000000004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 x14ac:dyDescent="0.55000000000000004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 x14ac:dyDescent="0.55000000000000004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 x14ac:dyDescent="0.55000000000000004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 x14ac:dyDescent="0.55000000000000004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 x14ac:dyDescent="0.55000000000000004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 x14ac:dyDescent="0.55000000000000004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 x14ac:dyDescent="0.55000000000000004">
      <c r="A21" s="52" t="s">
        <v>30</v>
      </c>
    </row>
    <row r="22" spans="1:10" x14ac:dyDescent="0.55000000000000004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 x14ac:dyDescent="0.55000000000000004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 x14ac:dyDescent="0.55000000000000004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 x14ac:dyDescent="0.55000000000000004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 x14ac:dyDescent="0.55000000000000004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 x14ac:dyDescent="0.55000000000000004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55000000000000004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55000000000000004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" x14ac:dyDescent="0.55000000000000004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 x14ac:dyDescent="0.55000000000000004">
      <c r="A1" s="30" t="s">
        <v>15</v>
      </c>
      <c r="B1" s="31"/>
      <c r="C1" s="32"/>
      <c r="D1" s="33"/>
      <c r="E1" s="32"/>
      <c r="F1" s="33"/>
      <c r="G1" s="32"/>
      <c r="H1" s="33"/>
    </row>
    <row r="2" spans="1:8" x14ac:dyDescent="0.55000000000000004">
      <c r="A2" s="34"/>
      <c r="B2" s="32"/>
      <c r="C2" s="32"/>
      <c r="D2" s="33"/>
      <c r="E2" s="32"/>
      <c r="F2" s="33"/>
      <c r="G2" s="32"/>
      <c r="H2" s="33"/>
    </row>
    <row r="3" spans="1:8" x14ac:dyDescent="0.55000000000000004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 x14ac:dyDescent="0.55000000000000004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 x14ac:dyDescent="0.55000000000000004">
      <c r="A5" s="37" t="s">
        <v>22</v>
      </c>
      <c r="B5" s="37"/>
      <c r="C5" s="37"/>
      <c r="D5" s="38"/>
      <c r="E5" s="37"/>
      <c r="F5" s="39"/>
      <c r="G5" s="37"/>
      <c r="H5" s="39"/>
    </row>
    <row r="6" spans="1:8" x14ac:dyDescent="0.55000000000000004">
      <c r="A6" s="37" t="s">
        <v>22</v>
      </c>
      <c r="B6" s="37"/>
      <c r="C6" s="37"/>
      <c r="D6" s="39"/>
      <c r="E6" s="37"/>
      <c r="F6" s="39"/>
      <c r="G6" s="37"/>
      <c r="H6" s="39"/>
    </row>
    <row r="7" spans="1:8" x14ac:dyDescent="0.55000000000000004">
      <c r="A7" s="37" t="s">
        <v>22</v>
      </c>
      <c r="B7" s="37"/>
      <c r="C7" s="37"/>
      <c r="D7" s="39"/>
      <c r="E7" s="37"/>
      <c r="F7" s="39"/>
      <c r="G7" s="37"/>
      <c r="H7" s="39"/>
    </row>
    <row r="8" spans="1:8" x14ac:dyDescent="0.55000000000000004">
      <c r="A8" s="37" t="s">
        <v>22</v>
      </c>
      <c r="B8" s="37"/>
      <c r="C8" s="37"/>
      <c r="D8" s="39"/>
      <c r="E8" s="37"/>
      <c r="F8" s="39"/>
      <c r="G8" s="37"/>
      <c r="H8" s="39"/>
    </row>
    <row r="9" spans="1:8" x14ac:dyDescent="0.55000000000000004">
      <c r="A9" s="37" t="s">
        <v>22</v>
      </c>
      <c r="B9" s="37"/>
      <c r="C9" s="37"/>
      <c r="D9" s="39"/>
      <c r="E9" s="37"/>
      <c r="F9" s="39"/>
      <c r="G9" s="37"/>
      <c r="H9" s="39"/>
    </row>
    <row r="10" spans="1:8" x14ac:dyDescent="0.55000000000000004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 x14ac:dyDescent="0.55000000000000004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 x14ac:dyDescent="0.55000000000000004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山本優子</cp:lastModifiedBy>
  <dcterms:created xsi:type="dcterms:W3CDTF">2020-09-18T03:10:57Z</dcterms:created>
  <dcterms:modified xsi:type="dcterms:W3CDTF">2021-08-02T21:45:48Z</dcterms:modified>
</cp:coreProperties>
</file>